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en\Desktop\"/>
    </mc:Choice>
  </mc:AlternateContent>
  <xr:revisionPtr revIDLastSave="0" documentId="13_ncr:1_{7E810EED-9F4B-45D0-A842-853B05A68B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AGENCEMENT INTEREUR -" sheetId="1" r:id="rId1"/>
    <sheet name="Lot N°05 Variante du placage e" sheetId="2" r:id="rId2"/>
  </sheets>
  <definedNames>
    <definedName name="_xlnm.Print_Titles" localSheetId="0">'Lot N°05 AGENCEMENT INTEREUR -'!$1:$2</definedName>
    <definedName name="_xlnm.Print_Titles" localSheetId="1">'Lot N°05 Variante du placage e'!$1:$2</definedName>
    <definedName name="_xlnm.Print_Area" localSheetId="0">'Lot N°05 AGENCEMENT INTEREUR -'!$A$1:$F$75</definedName>
    <definedName name="_xlnm.Print_Area" localSheetId="1">'Lot N°05 Variante du placage e'!$A$1:$F$20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11" i="1"/>
  <c r="F24" i="1" s="1"/>
  <c r="F13" i="1"/>
  <c r="F16" i="1"/>
  <c r="F18" i="1"/>
  <c r="F21" i="1"/>
  <c r="F23" i="1" s="1"/>
  <c r="F28" i="1"/>
  <c r="F62" i="1" s="1"/>
  <c r="F29" i="1"/>
  <c r="F30" i="1"/>
  <c r="F31" i="1"/>
  <c r="F32" i="1"/>
  <c r="F34" i="1"/>
  <c r="F37" i="1"/>
  <c r="F39" i="1"/>
  <c r="F42" i="1"/>
  <c r="F50" i="1" s="1"/>
  <c r="F43" i="1"/>
  <c r="F44" i="1"/>
  <c r="F45" i="1"/>
  <c r="F46" i="1"/>
  <c r="F47" i="1"/>
  <c r="F48" i="1"/>
  <c r="F53" i="1"/>
  <c r="F54" i="1"/>
  <c r="F56" i="1"/>
  <c r="F59" i="1"/>
  <c r="F61" i="1"/>
  <c r="F65" i="1"/>
  <c r="F66" i="1"/>
  <c r="F68" i="1"/>
  <c r="B73" i="1"/>
  <c r="F6" i="2"/>
  <c r="F13" i="2" s="1"/>
  <c r="F7" i="2"/>
  <c r="F8" i="2"/>
  <c r="F10" i="2"/>
  <c r="B18" i="2"/>
  <c r="F72" i="1" l="1"/>
  <c r="F17" i="2"/>
  <c r="F74" i="1" l="1"/>
  <c r="F73" i="1"/>
  <c r="F18" i="2"/>
  <c r="F19" i="2" s="1"/>
</calcChain>
</file>

<file path=xl/sharedStrings.xml><?xml version="1.0" encoding="utf-8"?>
<sst xmlns="http://schemas.openxmlformats.org/spreadsheetml/2006/main" count="215" uniqueCount="129">
  <si>
    <t>Description des travaux</t>
  </si>
  <si>
    <t>U</t>
  </si>
  <si>
    <t>Quantité</t>
  </si>
  <si>
    <t>Prix en €</t>
  </si>
  <si>
    <t>Total en €</t>
  </si>
  <si>
    <t>1</t>
  </si>
  <si>
    <t>DEPOSE</t>
  </si>
  <si>
    <t>CH3</t>
  </si>
  <si>
    <t xml:space="preserve">1 1 </t>
  </si>
  <si>
    <t>Dépose de bloc portes intérieure</t>
  </si>
  <si>
    <t>ART</t>
  </si>
  <si>
    <t>002-A721</t>
  </si>
  <si>
    <t>Total DEPOSE</t>
  </si>
  <si>
    <t>STOT</t>
  </si>
  <si>
    <t>2</t>
  </si>
  <si>
    <t>BLOC-PORTES</t>
  </si>
  <si>
    <t>2.1</t>
  </si>
  <si>
    <t>Bloc-portes coupe feu EI30 - 1 vantail</t>
  </si>
  <si>
    <t>CH4</t>
  </si>
  <si>
    <t xml:space="preserve">2.1 1 </t>
  </si>
  <si>
    <t>Dimensions 80 x 204 ht cm - Avec ventouse, serrure et bec de câne uniquement</t>
  </si>
  <si>
    <t>001-B988</t>
  </si>
  <si>
    <t>Total Bloc-portes coupe feu EI30 - 1 vantail</t>
  </si>
  <si>
    <t>2.2</t>
  </si>
  <si>
    <t>Bloc-portes acoustiques - 1 vantail</t>
  </si>
  <si>
    <t xml:space="preserve">2.2 1 </t>
  </si>
  <si>
    <t>Dimensions 90 x 204 ht cm - Avec serrure bec de câne, pêne ½ tour et cylindre double - Affaiblissement 35 dB</t>
  </si>
  <si>
    <t>001-A593</t>
  </si>
  <si>
    <t>Total Bloc-portes acoustiques - 1 vantail</t>
  </si>
  <si>
    <t>2.3</t>
  </si>
  <si>
    <t>Bloc-porte de communication - 2 vantaux - Âme pleine</t>
  </si>
  <si>
    <t xml:space="preserve">2.3 1 </t>
  </si>
  <si>
    <t>Dimensions 90+40 x 204 ht cm - Avec serrure bec de câne uniquement</t>
  </si>
  <si>
    <t>001-A555</t>
  </si>
  <si>
    <t>Total Bloc-porte de communication - 2 vantaux - Âme pleine</t>
  </si>
  <si>
    <t>Total BLOC-PORTES</t>
  </si>
  <si>
    <t>3</t>
  </si>
  <si>
    <t>AMENAGEMENT DES COMMUNS</t>
  </si>
  <si>
    <t>3.1</t>
  </si>
  <si>
    <t>Habillage mural et plafonds en panneaux bois</t>
  </si>
  <si>
    <t xml:space="preserve">3.1 1 </t>
  </si>
  <si>
    <t>Grille à plafond</t>
  </si>
  <si>
    <t>m2</t>
  </si>
  <si>
    <t>001-C559</t>
  </si>
  <si>
    <t xml:space="preserve">3.1 2 </t>
  </si>
  <si>
    <t>Plafond en panneaux micro perforés et ignifuges - Finition stratifiée</t>
  </si>
  <si>
    <t>002-A707</t>
  </si>
  <si>
    <t xml:space="preserve">3.1 3 </t>
  </si>
  <si>
    <t>Bardage en panneaux micro perforés et ignifuges - Finition stratifiée - Isolant de 40 mm</t>
  </si>
  <si>
    <t>002-A704</t>
  </si>
  <si>
    <t xml:space="preserve">3.1 4 </t>
  </si>
  <si>
    <t>Plus-value pour trappes 60 x 60 cm - Finition stratifiée</t>
  </si>
  <si>
    <t>001-E455</t>
  </si>
  <si>
    <t xml:space="preserve">3.1 5 </t>
  </si>
  <si>
    <t>Plus-value pour profil bois section 40 x 40 ht mm - Finition stratifiée</t>
  </si>
  <si>
    <t>ml</t>
  </si>
  <si>
    <t>001-E325</t>
  </si>
  <si>
    <t>Total Habillage mural et plafonds en panneaux bois</t>
  </si>
  <si>
    <t>3.2</t>
  </si>
  <si>
    <t>Plinthes - Profils - Étagères</t>
  </si>
  <si>
    <t xml:space="preserve">3.2 1 </t>
  </si>
  <si>
    <t>Plinthes droites dimensions 10 x 80 ht mm</t>
  </si>
  <si>
    <t>001-A160</t>
  </si>
  <si>
    <t>Total Plinthes - Profils - Étagères</t>
  </si>
  <si>
    <t>3.3</t>
  </si>
  <si>
    <t>Agencement</t>
  </si>
  <si>
    <t xml:space="preserve">3.3 1 </t>
  </si>
  <si>
    <t>Cuisine avec caisson lumineux et miroir - Longueur 308 cm - Hauteur 250 cm - Compris spots intégrés</t>
  </si>
  <si>
    <t>001-A166</t>
  </si>
  <si>
    <t xml:space="preserve">3.3 2 </t>
  </si>
  <si>
    <t>Meuble tisanerie avec caisson lumineux - Longueur 211 cm - Hauteur 250 cm</t>
  </si>
  <si>
    <t>001-E317</t>
  </si>
  <si>
    <t xml:space="preserve">3.3 3 </t>
  </si>
  <si>
    <t>Vestiaire ouvert - Longueur 403 cm - Hauteur 250 cm</t>
  </si>
  <si>
    <t>001-E318</t>
  </si>
  <si>
    <t xml:space="preserve">3.3 4 </t>
  </si>
  <si>
    <t>Table de travail cintrée éclairée 501 cm x 60 cm - Hauteur 75 cm</t>
  </si>
  <si>
    <t>001-E322</t>
  </si>
  <si>
    <t xml:space="preserve">3.3 5 </t>
  </si>
  <si>
    <t>Table de travail cintrée éclairée 1132 cm x 60 cm - Hauteur 75 cm</t>
  </si>
  <si>
    <t>001-E321</t>
  </si>
  <si>
    <t xml:space="preserve">3.3 6 </t>
  </si>
  <si>
    <t>Table de travail cintrée éclairée 1210 cm x 60 cm - Hauteur 75 cm</t>
  </si>
  <si>
    <t>001-E320</t>
  </si>
  <si>
    <t xml:space="preserve">3.3 7 </t>
  </si>
  <si>
    <t>Desserte mobile - Dimensions 80 x 56 cm - Hauteur 95,5 cm</t>
  </si>
  <si>
    <t>001-E469</t>
  </si>
  <si>
    <t>Total Agencement</t>
  </si>
  <si>
    <t>3.4</t>
  </si>
  <si>
    <t>Voilage devant les menuiseries</t>
  </si>
  <si>
    <t xml:space="preserve">3.4 1 </t>
  </si>
  <si>
    <t>Ensemble de 3 voilages - Dimensions 664 x 280 ht cm</t>
  </si>
  <si>
    <t>001-E324</t>
  </si>
  <si>
    <t xml:space="preserve">3.4 2 </t>
  </si>
  <si>
    <t>Ensemble de 4 voilages - Dimensions 765 x 280 ht cm</t>
  </si>
  <si>
    <t>002-A716</t>
  </si>
  <si>
    <t>Total Voilage devant les menuiseries</t>
  </si>
  <si>
    <t>3.5</t>
  </si>
  <si>
    <t>Rideaux cache coffret de volet</t>
  </si>
  <si>
    <t xml:space="preserve">3.5 1 </t>
  </si>
  <si>
    <t>Rideaux velours - Hauteur 40 cm</t>
  </si>
  <si>
    <t>001-A549</t>
  </si>
  <si>
    <t>Total Rideaux cache coffret de volet</t>
  </si>
  <si>
    <t>Total AMENAGEMENT DES COMMUNS</t>
  </si>
  <si>
    <t>4</t>
  </si>
  <si>
    <t>SIGNALETIQUE</t>
  </si>
  <si>
    <t xml:space="preserve">4 1 </t>
  </si>
  <si>
    <t>Panneau en plexiglass avec signalétique - Dimensions 267 x 100 ht cm</t>
  </si>
  <si>
    <t>001-E319</t>
  </si>
  <si>
    <t xml:space="preserve">4 2 </t>
  </si>
  <si>
    <t>Lettrage découpé sur porte - Hauteur 15 cm</t>
  </si>
  <si>
    <t>001-B663</t>
  </si>
  <si>
    <t>Total SIGNALETIQUE</t>
  </si>
  <si>
    <t>Montant HT du Lot N°05 AGENCEMENT INTEREUR - MENUISERIES INTERIEURES - SIGNALETIQUE - TAPISSERIE</t>
  </si>
  <si>
    <t>TOTHT</t>
  </si>
  <si>
    <t>TVA</t>
  </si>
  <si>
    <t>Montant TTC</t>
  </si>
  <si>
    <t>TOTTTC</t>
  </si>
  <si>
    <t>5</t>
  </si>
  <si>
    <t>5.1</t>
  </si>
  <si>
    <t xml:space="preserve">5.1 1 </t>
  </si>
  <si>
    <t>Remplacement du placage bois en feuilles stratifiées - Meuble cuisine</t>
  </si>
  <si>
    <t>001-E457</t>
  </si>
  <si>
    <t xml:space="preserve">5.1 2 </t>
  </si>
  <si>
    <t>Remplacement du placage bois en feuilles stratifiées - Meuble tisanerie</t>
  </si>
  <si>
    <t>001-E458</t>
  </si>
  <si>
    <t xml:space="preserve">5.1 3 </t>
  </si>
  <si>
    <t>Remplacement du placage bois en feuilles stratifiées - Meuble vestiaire</t>
  </si>
  <si>
    <t>001-E459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</si>
</sst>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4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FF"/>
      <name val="Arial"/>
      <family val="1"/>
    </font>
    <font>
      <b/>
      <sz val="13"/>
      <color rgb="FF000000"/>
      <name val="Arial"/>
      <family val="1"/>
    </font>
    <font>
      <b/>
      <sz val="10"/>
      <color rgb="FF000000"/>
      <name val="Arial"/>
      <family val="1"/>
    </font>
    <font>
      <sz val="8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45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1" xfId="26" applyBorder="1">
      <alignment horizontal="left" vertical="top" wrapText="1"/>
    </xf>
    <xf numFmtId="0" fontId="8" fillId="0" borderId="12" xfId="26" applyBorder="1">
      <alignment horizontal="left" vertical="top" wrapText="1"/>
    </xf>
    <xf numFmtId="0" fontId="0" fillId="0" borderId="5" xfId="0" applyBorder="1" applyAlignment="1" applyProtection="1">
      <alignment horizontal="left" vertical="top"/>
      <protection locked="0"/>
    </xf>
    <xf numFmtId="165" fontId="0" fillId="0" borderId="5" xfId="0" applyNumberFormat="1" applyBorder="1" applyAlignment="1" applyProtection="1">
      <alignment horizontal="right" vertical="top" wrapText="1"/>
      <protection locked="0"/>
    </xf>
    <xf numFmtId="164" fontId="0" fillId="0" borderId="5" xfId="0" applyNumberFormat="1" applyBorder="1" applyAlignment="1" applyProtection="1">
      <alignment horizontal="right" vertical="top" wrapText="1"/>
      <protection locked="0"/>
    </xf>
    <xf numFmtId="164" fontId="0" fillId="0" borderId="10" xfId="0" applyNumberFormat="1" applyBorder="1" applyAlignment="1" applyProtection="1">
      <alignment horizontal="right" vertical="top" wrapText="1"/>
      <protection locked="0"/>
    </xf>
    <xf numFmtId="0" fontId="0" fillId="0" borderId="4" xfId="0" applyBorder="1" applyAlignment="1">
      <alignment horizontal="left" vertical="top" wrapText="1"/>
    </xf>
    <xf numFmtId="0" fontId="6" fillId="0" borderId="7" xfId="13" applyBorder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11" xfId="14" applyBorder="1">
      <alignment horizontal="left" vertical="top" wrapText="1"/>
    </xf>
    <xf numFmtId="0" fontId="6" fillId="0" borderId="12" xfId="14" applyBorder="1">
      <alignment horizontal="left" vertical="top" wrapText="1"/>
    </xf>
    <xf numFmtId="0" fontId="8" fillId="0" borderId="7" xfId="26" applyBorder="1">
      <alignment horizontal="left" vertical="top" wrapText="1"/>
    </xf>
    <xf numFmtId="0" fontId="1" fillId="0" borderId="7" xfId="17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6" fillId="0" borderId="7" xfId="14" applyBorder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3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" fillId="2" borderId="18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8" xfId="13" applyBorder="1">
      <alignment horizontal="left" vertical="top" wrapText="1"/>
    </xf>
    <xf numFmtId="0" fontId="8" fillId="0" borderId="8" xfId="26" applyBorder="1">
      <alignment horizontal="left" vertical="top" wrapText="1"/>
    </xf>
    <xf numFmtId="0" fontId="1" fillId="0" borderId="8" xfId="17" applyBorder="1">
      <alignment horizontal="left" vertical="top" wrapText="1"/>
    </xf>
    <xf numFmtId="0" fontId="6" fillId="0" borderId="8" xfId="14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766957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448696" cy="766957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N°05 AGENCEMENT INTEREUR - MENUISERIES INTERIEURES - SIGNALETIQUE - TAPISSERIE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766957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6448696" cy="766957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N°05 AGENCEMENT INTEREUR - MENUISERIES INTERIEURES - SIGNALETIQUE - TAPISSERIE</a:t>
          </a:r>
        </a:p>
        <a:p>
          <a:pPr algn="l"/>
          <a:r>
            <a:rPr lang="fr-FR" sz="1400" b="1" i="1" u="sng">
              <a:solidFill>
                <a:srgbClr val="0000FF"/>
              </a:solidFill>
              <a:latin typeface="Arial"/>
            </a:rPr>
            <a:t>Variante du placage en feuilles stratifiées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A2348-507E-49D4-85D2-0F9ABC423082}">
  <sheetPr>
    <pageSetUpPr fitToPage="1"/>
  </sheetPr>
  <dimension ref="A1:ZZ76"/>
  <sheetViews>
    <sheetView showGridLines="0" tabSelected="1" workbookViewId="0">
      <pane xSplit="2" ySplit="2" topLeftCell="C40" activePane="bottomRight" state="frozen"/>
      <selection pane="bottomRight" activeCell="C3" sqref="C3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>
      <c r="A1" s="36"/>
      <c r="B1" s="37"/>
      <c r="C1" s="37"/>
      <c r="D1" s="37"/>
      <c r="E1" s="37"/>
      <c r="F1" s="38"/>
    </row>
    <row r="2" spans="1:702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>
      <c r="A3" s="1"/>
      <c r="B3" s="5"/>
      <c r="C3" s="6"/>
      <c r="D3" s="6"/>
      <c r="E3" s="6"/>
      <c r="F3" s="7"/>
    </row>
    <row r="4" spans="1:702" ht="16.5">
      <c r="A4" s="39" t="s">
        <v>5</v>
      </c>
      <c r="B4" s="8" t="s">
        <v>6</v>
      </c>
      <c r="C4" s="9"/>
      <c r="D4" s="9"/>
      <c r="E4" s="9"/>
      <c r="F4" s="10"/>
      <c r="ZY4" t="s">
        <v>7</v>
      </c>
      <c r="ZZ4" s="11"/>
    </row>
    <row r="5" spans="1:702">
      <c r="A5" s="12" t="s">
        <v>8</v>
      </c>
      <c r="B5" s="13" t="s">
        <v>9</v>
      </c>
      <c r="C5" s="14" t="s">
        <v>1</v>
      </c>
      <c r="D5" s="15">
        <v>2</v>
      </c>
      <c r="E5" s="16"/>
      <c r="F5" s="17">
        <f>ROUND(D5*E5,2)</f>
        <v>0</v>
      </c>
      <c r="ZY5" t="s">
        <v>10</v>
      </c>
      <c r="ZZ5" s="11" t="s">
        <v>11</v>
      </c>
    </row>
    <row r="6" spans="1:702">
      <c r="A6" s="21"/>
      <c r="B6" s="40"/>
      <c r="C6" s="9"/>
      <c r="D6" s="9"/>
      <c r="E6" s="9"/>
      <c r="F6" s="18"/>
    </row>
    <row r="7" spans="1:702" ht="15.75">
      <c r="A7" s="41"/>
      <c r="B7" s="19" t="s">
        <v>12</v>
      </c>
      <c r="C7" s="9"/>
      <c r="D7" s="9"/>
      <c r="E7" s="9"/>
      <c r="F7" s="20">
        <f>SUBTOTAL(109,F5:F6)</f>
        <v>0</v>
      </c>
      <c r="G7" s="21"/>
      <c r="ZY7" t="s">
        <v>13</v>
      </c>
    </row>
    <row r="8" spans="1:702">
      <c r="A8" s="22"/>
      <c r="B8" s="23"/>
      <c r="C8" s="9"/>
      <c r="D8" s="9"/>
      <c r="E8" s="9"/>
      <c r="F8" s="7"/>
    </row>
    <row r="9" spans="1:702" ht="16.5">
      <c r="A9" s="39" t="s">
        <v>14</v>
      </c>
      <c r="B9" s="8" t="s">
        <v>15</v>
      </c>
      <c r="C9" s="9"/>
      <c r="D9" s="9"/>
      <c r="E9" s="9"/>
      <c r="F9" s="10"/>
      <c r="ZY9" t="s">
        <v>7</v>
      </c>
      <c r="ZZ9" s="11"/>
    </row>
    <row r="10" spans="1:702" ht="15.75">
      <c r="A10" s="24" t="s">
        <v>16</v>
      </c>
      <c r="B10" s="25" t="s">
        <v>17</v>
      </c>
      <c r="C10" s="9"/>
      <c r="D10" s="9"/>
      <c r="E10" s="9"/>
      <c r="F10" s="10"/>
      <c r="ZY10" t="s">
        <v>18</v>
      </c>
      <c r="ZZ10" s="11"/>
    </row>
    <row r="11" spans="1:702" ht="24">
      <c r="A11" s="42" t="s">
        <v>19</v>
      </c>
      <c r="B11" s="26" t="s">
        <v>20</v>
      </c>
      <c r="C11" s="14" t="s">
        <v>1</v>
      </c>
      <c r="D11" s="15">
        <v>1</v>
      </c>
      <c r="E11" s="16"/>
      <c r="F11" s="17">
        <f>ROUND(D11*E11,2)</f>
        <v>0</v>
      </c>
      <c r="ZY11" t="s">
        <v>10</v>
      </c>
      <c r="ZZ11" s="11" t="s">
        <v>21</v>
      </c>
    </row>
    <row r="12" spans="1:702">
      <c r="A12" s="21"/>
      <c r="B12" s="40"/>
      <c r="C12" s="9"/>
      <c r="D12" s="9"/>
      <c r="E12" s="9"/>
      <c r="F12" s="10"/>
    </row>
    <row r="13" spans="1:702">
      <c r="A13" s="43"/>
      <c r="B13" s="27" t="s">
        <v>22</v>
      </c>
      <c r="C13" s="9"/>
      <c r="D13" s="9"/>
      <c r="E13" s="9"/>
      <c r="F13" s="28">
        <f>SUBTOTAL(109,F11:F12)</f>
        <v>0</v>
      </c>
      <c r="ZY13" t="s">
        <v>13</v>
      </c>
    </row>
    <row r="14" spans="1:702">
      <c r="A14" s="21"/>
      <c r="B14" s="40"/>
      <c r="C14" s="9"/>
      <c r="D14" s="9"/>
      <c r="E14" s="9"/>
      <c r="F14" s="10"/>
    </row>
    <row r="15" spans="1:702" ht="15.75">
      <c r="A15" s="44" t="s">
        <v>23</v>
      </c>
      <c r="B15" s="29" t="s">
        <v>24</v>
      </c>
      <c r="C15" s="9"/>
      <c r="D15" s="9"/>
      <c r="E15" s="9"/>
      <c r="F15" s="10"/>
      <c r="ZY15" t="s">
        <v>18</v>
      </c>
      <c r="ZZ15" s="11"/>
    </row>
    <row r="16" spans="1:702" ht="24">
      <c r="A16" s="42" t="s">
        <v>25</v>
      </c>
      <c r="B16" s="26" t="s">
        <v>26</v>
      </c>
      <c r="C16" s="14" t="s">
        <v>1</v>
      </c>
      <c r="D16" s="15">
        <v>1</v>
      </c>
      <c r="E16" s="16"/>
      <c r="F16" s="17">
        <f>ROUND(D16*E16,2)</f>
        <v>0</v>
      </c>
      <c r="ZY16" t="s">
        <v>10</v>
      </c>
      <c r="ZZ16" s="11" t="s">
        <v>27</v>
      </c>
    </row>
    <row r="17" spans="1:702">
      <c r="A17" s="21"/>
      <c r="B17" s="40"/>
      <c r="C17" s="9"/>
      <c r="D17" s="9"/>
      <c r="E17" s="9"/>
      <c r="F17" s="10"/>
    </row>
    <row r="18" spans="1:702">
      <c r="A18" s="43"/>
      <c r="B18" s="27" t="s">
        <v>28</v>
      </c>
      <c r="C18" s="9"/>
      <c r="D18" s="9"/>
      <c r="E18" s="9"/>
      <c r="F18" s="28">
        <f>SUBTOTAL(109,F16:F17)</f>
        <v>0</v>
      </c>
      <c r="ZY18" t="s">
        <v>13</v>
      </c>
    </row>
    <row r="19" spans="1:702">
      <c r="A19" s="21"/>
      <c r="B19" s="40"/>
      <c r="C19" s="9"/>
      <c r="D19" s="9"/>
      <c r="E19" s="9"/>
      <c r="F19" s="10"/>
    </row>
    <row r="20" spans="1:702" ht="31.5">
      <c r="A20" s="44" t="s">
        <v>29</v>
      </c>
      <c r="B20" s="29" t="s">
        <v>30</v>
      </c>
      <c r="C20" s="9"/>
      <c r="D20" s="9"/>
      <c r="E20" s="9"/>
      <c r="F20" s="10"/>
      <c r="ZY20" t="s">
        <v>18</v>
      </c>
      <c r="ZZ20" s="11"/>
    </row>
    <row r="21" spans="1:702" ht="24">
      <c r="A21" s="42" t="s">
        <v>31</v>
      </c>
      <c r="B21" s="26" t="s">
        <v>32</v>
      </c>
      <c r="C21" s="14" t="s">
        <v>1</v>
      </c>
      <c r="D21" s="15">
        <v>1</v>
      </c>
      <c r="E21" s="16"/>
      <c r="F21" s="17">
        <f>ROUND(D21*E21,2)</f>
        <v>0</v>
      </c>
      <c r="ZY21" t="s">
        <v>10</v>
      </c>
      <c r="ZZ21" s="11" t="s">
        <v>33</v>
      </c>
    </row>
    <row r="22" spans="1:702">
      <c r="A22" s="21"/>
      <c r="B22" s="40"/>
      <c r="C22" s="9"/>
      <c r="D22" s="9"/>
      <c r="E22" s="9"/>
      <c r="F22" s="10"/>
    </row>
    <row r="23" spans="1:702" ht="25.5">
      <c r="A23" s="43"/>
      <c r="B23" s="27" t="s">
        <v>34</v>
      </c>
      <c r="C23" s="9"/>
      <c r="D23" s="9"/>
      <c r="E23" s="9"/>
      <c r="F23" s="30">
        <f>SUBTOTAL(109,F21:F22)</f>
        <v>0</v>
      </c>
      <c r="ZY23" t="s">
        <v>13</v>
      </c>
    </row>
    <row r="24" spans="1:702" ht="15.75">
      <c r="A24" s="41"/>
      <c r="B24" s="19" t="s">
        <v>35</v>
      </c>
      <c r="C24" s="9"/>
      <c r="D24" s="9"/>
      <c r="E24" s="9"/>
      <c r="F24" s="20">
        <f>SUBTOTAL(109,F10:F23)</f>
        <v>0</v>
      </c>
      <c r="G24" s="21"/>
      <c r="ZY24" t="s">
        <v>13</v>
      </c>
    </row>
    <row r="25" spans="1:702">
      <c r="A25" s="22"/>
      <c r="B25" s="23"/>
      <c r="C25" s="9"/>
      <c r="D25" s="9"/>
      <c r="E25" s="9"/>
      <c r="F25" s="7"/>
    </row>
    <row r="26" spans="1:702" ht="16.5">
      <c r="A26" s="39" t="s">
        <v>36</v>
      </c>
      <c r="B26" s="8" t="s">
        <v>37</v>
      </c>
      <c r="C26" s="9"/>
      <c r="D26" s="9"/>
      <c r="E26" s="9"/>
      <c r="F26" s="10"/>
      <c r="ZY26" t="s">
        <v>7</v>
      </c>
      <c r="ZZ26" s="11"/>
    </row>
    <row r="27" spans="1:702" ht="31.5">
      <c r="A27" s="24" t="s">
        <v>38</v>
      </c>
      <c r="B27" s="25" t="s">
        <v>39</v>
      </c>
      <c r="C27" s="9"/>
      <c r="D27" s="9"/>
      <c r="E27" s="9"/>
      <c r="F27" s="10"/>
      <c r="ZY27" t="s">
        <v>18</v>
      </c>
      <c r="ZZ27" s="11"/>
    </row>
    <row r="28" spans="1:702">
      <c r="A28" s="42" t="s">
        <v>40</v>
      </c>
      <c r="B28" s="26" t="s">
        <v>41</v>
      </c>
      <c r="C28" s="14" t="s">
        <v>42</v>
      </c>
      <c r="D28" s="16">
        <v>171.27</v>
      </c>
      <c r="E28" s="16"/>
      <c r="F28" s="17">
        <f>ROUND(D28*E28,2)</f>
        <v>0</v>
      </c>
      <c r="ZY28" t="s">
        <v>10</v>
      </c>
      <c r="ZZ28" s="11" t="s">
        <v>43</v>
      </c>
    </row>
    <row r="29" spans="1:702" ht="24">
      <c r="A29" s="42" t="s">
        <v>44</v>
      </c>
      <c r="B29" s="26" t="s">
        <v>45</v>
      </c>
      <c r="C29" s="14" t="s">
        <v>42</v>
      </c>
      <c r="D29" s="16">
        <v>78.069999999999993</v>
      </c>
      <c r="E29" s="16"/>
      <c r="F29" s="17">
        <f>ROUND(D29*E29,2)</f>
        <v>0</v>
      </c>
      <c r="ZY29" t="s">
        <v>10</v>
      </c>
      <c r="ZZ29" s="11" t="s">
        <v>46</v>
      </c>
    </row>
    <row r="30" spans="1:702" ht="24">
      <c r="A30" s="42" t="s">
        <v>47</v>
      </c>
      <c r="B30" s="26" t="s">
        <v>48</v>
      </c>
      <c r="C30" s="14" t="s">
        <v>42</v>
      </c>
      <c r="D30" s="16">
        <v>28.55</v>
      </c>
      <c r="E30" s="16"/>
      <c r="F30" s="17">
        <f>ROUND(D30*E30,2)</f>
        <v>0</v>
      </c>
      <c r="ZY30" t="s">
        <v>10</v>
      </c>
      <c r="ZZ30" s="11" t="s">
        <v>49</v>
      </c>
    </row>
    <row r="31" spans="1:702">
      <c r="A31" s="42" t="s">
        <v>50</v>
      </c>
      <c r="B31" s="26" t="s">
        <v>51</v>
      </c>
      <c r="C31" s="14" t="s">
        <v>1</v>
      </c>
      <c r="D31" s="15">
        <v>3</v>
      </c>
      <c r="E31" s="16"/>
      <c r="F31" s="17">
        <f>ROUND(D31*E31,2)</f>
        <v>0</v>
      </c>
      <c r="ZY31" t="s">
        <v>10</v>
      </c>
      <c r="ZZ31" s="11" t="s">
        <v>52</v>
      </c>
    </row>
    <row r="32" spans="1:702" ht="24">
      <c r="A32" s="42" t="s">
        <v>53</v>
      </c>
      <c r="B32" s="26" t="s">
        <v>54</v>
      </c>
      <c r="C32" s="14" t="s">
        <v>55</v>
      </c>
      <c r="D32" s="16">
        <v>206.62</v>
      </c>
      <c r="E32" s="16"/>
      <c r="F32" s="17">
        <f>ROUND(D32*E32,2)</f>
        <v>0</v>
      </c>
      <c r="ZY32" t="s">
        <v>10</v>
      </c>
      <c r="ZZ32" s="11" t="s">
        <v>56</v>
      </c>
    </row>
    <row r="33" spans="1:702">
      <c r="A33" s="21"/>
      <c r="B33" s="40"/>
      <c r="C33" s="9"/>
      <c r="D33" s="9"/>
      <c r="E33" s="9"/>
      <c r="F33" s="10"/>
    </row>
    <row r="34" spans="1:702">
      <c r="A34" s="43"/>
      <c r="B34" s="27" t="s">
        <v>57</v>
      </c>
      <c r="C34" s="9"/>
      <c r="D34" s="9"/>
      <c r="E34" s="9"/>
      <c r="F34" s="28">
        <f>SUBTOTAL(109,F28:F33)</f>
        <v>0</v>
      </c>
      <c r="ZY34" t="s">
        <v>13</v>
      </c>
    </row>
    <row r="35" spans="1:702">
      <c r="A35" s="21"/>
      <c r="B35" s="40"/>
      <c r="C35" s="9"/>
      <c r="D35" s="9"/>
      <c r="E35" s="9"/>
      <c r="F35" s="10"/>
    </row>
    <row r="36" spans="1:702" ht="15.75">
      <c r="A36" s="44" t="s">
        <v>58</v>
      </c>
      <c r="B36" s="29" t="s">
        <v>59</v>
      </c>
      <c r="C36" s="9"/>
      <c r="D36" s="9"/>
      <c r="E36" s="9"/>
      <c r="F36" s="10"/>
      <c r="ZY36" t="s">
        <v>18</v>
      </c>
      <c r="ZZ36" s="11"/>
    </row>
    <row r="37" spans="1:702">
      <c r="A37" s="42" t="s">
        <v>60</v>
      </c>
      <c r="B37" s="26" t="s">
        <v>61</v>
      </c>
      <c r="C37" s="14" t="s">
        <v>55</v>
      </c>
      <c r="D37" s="16">
        <v>77.069999999999993</v>
      </c>
      <c r="E37" s="16"/>
      <c r="F37" s="17">
        <f>ROUND(D37*E37,2)</f>
        <v>0</v>
      </c>
      <c r="ZY37" t="s">
        <v>10</v>
      </c>
      <c r="ZZ37" s="11" t="s">
        <v>62</v>
      </c>
    </row>
    <row r="38" spans="1:702">
      <c r="A38" s="21"/>
      <c r="B38" s="40"/>
      <c r="C38" s="9"/>
      <c r="D38" s="9"/>
      <c r="E38" s="9"/>
      <c r="F38" s="10"/>
    </row>
    <row r="39" spans="1:702">
      <c r="A39" s="43"/>
      <c r="B39" s="27" t="s">
        <v>63</v>
      </c>
      <c r="C39" s="9"/>
      <c r="D39" s="9"/>
      <c r="E39" s="9"/>
      <c r="F39" s="28">
        <f>SUBTOTAL(109,F37:F38)</f>
        <v>0</v>
      </c>
      <c r="ZY39" t="s">
        <v>13</v>
      </c>
    </row>
    <row r="40" spans="1:702">
      <c r="A40" s="21"/>
      <c r="B40" s="40"/>
      <c r="C40" s="9"/>
      <c r="D40" s="9"/>
      <c r="E40" s="9"/>
      <c r="F40" s="10"/>
    </row>
    <row r="41" spans="1:702" ht="15.75">
      <c r="A41" s="44" t="s">
        <v>64</v>
      </c>
      <c r="B41" s="29" t="s">
        <v>65</v>
      </c>
      <c r="C41" s="9"/>
      <c r="D41" s="9"/>
      <c r="E41" s="9"/>
      <c r="F41" s="10"/>
      <c r="ZY41" t="s">
        <v>18</v>
      </c>
      <c r="ZZ41" s="11"/>
    </row>
    <row r="42" spans="1:702" ht="24">
      <c r="A42" s="42" t="s">
        <v>66</v>
      </c>
      <c r="B42" s="26" t="s">
        <v>67</v>
      </c>
      <c r="C42" s="14" t="s">
        <v>1</v>
      </c>
      <c r="D42" s="15">
        <v>1</v>
      </c>
      <c r="E42" s="16"/>
      <c r="F42" s="17">
        <f t="shared" ref="F42:F48" si="0">ROUND(D42*E42,2)</f>
        <v>0</v>
      </c>
      <c r="ZY42" t="s">
        <v>10</v>
      </c>
      <c r="ZZ42" s="11" t="s">
        <v>68</v>
      </c>
    </row>
    <row r="43" spans="1:702" ht="24">
      <c r="A43" s="42" t="s">
        <v>69</v>
      </c>
      <c r="B43" s="26" t="s">
        <v>70</v>
      </c>
      <c r="C43" s="14" t="s">
        <v>1</v>
      </c>
      <c r="D43" s="15">
        <v>1</v>
      </c>
      <c r="E43" s="16"/>
      <c r="F43" s="17">
        <f t="shared" si="0"/>
        <v>0</v>
      </c>
      <c r="ZY43" t="s">
        <v>10</v>
      </c>
      <c r="ZZ43" s="11" t="s">
        <v>71</v>
      </c>
    </row>
    <row r="44" spans="1:702">
      <c r="A44" s="42" t="s">
        <v>72</v>
      </c>
      <c r="B44" s="26" t="s">
        <v>73</v>
      </c>
      <c r="C44" s="14" t="s">
        <v>1</v>
      </c>
      <c r="D44" s="15">
        <v>1</v>
      </c>
      <c r="E44" s="16"/>
      <c r="F44" s="17">
        <f t="shared" si="0"/>
        <v>0</v>
      </c>
      <c r="ZY44" t="s">
        <v>10</v>
      </c>
      <c r="ZZ44" s="11" t="s">
        <v>74</v>
      </c>
    </row>
    <row r="45" spans="1:702" ht="24">
      <c r="A45" s="42" t="s">
        <v>75</v>
      </c>
      <c r="B45" s="26" t="s">
        <v>76</v>
      </c>
      <c r="C45" s="14" t="s">
        <v>1</v>
      </c>
      <c r="D45" s="15">
        <v>1</v>
      </c>
      <c r="E45" s="16"/>
      <c r="F45" s="17">
        <f t="shared" si="0"/>
        <v>0</v>
      </c>
      <c r="ZY45" t="s">
        <v>10</v>
      </c>
      <c r="ZZ45" s="11" t="s">
        <v>77</v>
      </c>
    </row>
    <row r="46" spans="1:702" ht="24">
      <c r="A46" s="42" t="s">
        <v>78</v>
      </c>
      <c r="B46" s="26" t="s">
        <v>79</v>
      </c>
      <c r="C46" s="14" t="s">
        <v>1</v>
      </c>
      <c r="D46" s="15">
        <v>2</v>
      </c>
      <c r="E46" s="16"/>
      <c r="F46" s="17">
        <f t="shared" si="0"/>
        <v>0</v>
      </c>
      <c r="ZY46" t="s">
        <v>10</v>
      </c>
      <c r="ZZ46" s="11" t="s">
        <v>80</v>
      </c>
    </row>
    <row r="47" spans="1:702" ht="24">
      <c r="A47" s="42" t="s">
        <v>81</v>
      </c>
      <c r="B47" s="26" t="s">
        <v>82</v>
      </c>
      <c r="C47" s="14" t="s">
        <v>1</v>
      </c>
      <c r="D47" s="15">
        <v>2</v>
      </c>
      <c r="E47" s="16"/>
      <c r="F47" s="17">
        <f t="shared" si="0"/>
        <v>0</v>
      </c>
      <c r="ZY47" t="s">
        <v>10</v>
      </c>
      <c r="ZZ47" s="11" t="s">
        <v>83</v>
      </c>
    </row>
    <row r="48" spans="1:702" ht="24">
      <c r="A48" s="42" t="s">
        <v>84</v>
      </c>
      <c r="B48" s="26" t="s">
        <v>85</v>
      </c>
      <c r="C48" s="14" t="s">
        <v>1</v>
      </c>
      <c r="D48" s="15">
        <v>1</v>
      </c>
      <c r="E48" s="16"/>
      <c r="F48" s="17">
        <f t="shared" si="0"/>
        <v>0</v>
      </c>
      <c r="ZY48" t="s">
        <v>10</v>
      </c>
      <c r="ZZ48" s="11" t="s">
        <v>86</v>
      </c>
    </row>
    <row r="49" spans="1:702">
      <c r="A49" s="21"/>
      <c r="B49" s="40"/>
      <c r="C49" s="9"/>
      <c r="D49" s="9"/>
      <c r="E49" s="9"/>
      <c r="F49" s="10"/>
    </row>
    <row r="50" spans="1:702">
      <c r="A50" s="43"/>
      <c r="B50" s="27" t="s">
        <v>87</v>
      </c>
      <c r="C50" s="9"/>
      <c r="D50" s="9"/>
      <c r="E50" s="9"/>
      <c r="F50" s="28">
        <f>SUBTOTAL(109,F42:F49)</f>
        <v>0</v>
      </c>
      <c r="ZY50" t="s">
        <v>13</v>
      </c>
    </row>
    <row r="51" spans="1:702">
      <c r="A51" s="21"/>
      <c r="B51" s="40"/>
      <c r="C51" s="9"/>
      <c r="D51" s="9"/>
      <c r="E51" s="9"/>
      <c r="F51" s="10"/>
    </row>
    <row r="52" spans="1:702" ht="15.75">
      <c r="A52" s="44" t="s">
        <v>88</v>
      </c>
      <c r="B52" s="29" t="s">
        <v>89</v>
      </c>
      <c r="C52" s="9"/>
      <c r="D52" s="9"/>
      <c r="E52" s="9"/>
      <c r="F52" s="10"/>
      <c r="ZY52" t="s">
        <v>18</v>
      </c>
      <c r="ZZ52" s="11"/>
    </row>
    <row r="53" spans="1:702">
      <c r="A53" s="42" t="s">
        <v>90</v>
      </c>
      <c r="B53" s="26" t="s">
        <v>91</v>
      </c>
      <c r="C53" s="14" t="s">
        <v>1</v>
      </c>
      <c r="D53" s="15">
        <v>2</v>
      </c>
      <c r="E53" s="16"/>
      <c r="F53" s="17">
        <f>ROUND(D53*E53,2)</f>
        <v>0</v>
      </c>
      <c r="ZY53" t="s">
        <v>10</v>
      </c>
      <c r="ZZ53" s="11" t="s">
        <v>92</v>
      </c>
    </row>
    <row r="54" spans="1:702">
      <c r="A54" s="42" t="s">
        <v>93</v>
      </c>
      <c r="B54" s="26" t="s">
        <v>94</v>
      </c>
      <c r="C54" s="14" t="s">
        <v>1</v>
      </c>
      <c r="D54" s="15">
        <v>2</v>
      </c>
      <c r="E54" s="16"/>
      <c r="F54" s="17">
        <f>ROUND(D54*E54,2)</f>
        <v>0</v>
      </c>
      <c r="ZY54" t="s">
        <v>10</v>
      </c>
      <c r="ZZ54" s="11" t="s">
        <v>95</v>
      </c>
    </row>
    <row r="55" spans="1:702">
      <c r="A55" s="21"/>
      <c r="B55" s="40"/>
      <c r="C55" s="9"/>
      <c r="D55" s="9"/>
      <c r="E55" s="9"/>
      <c r="F55" s="10"/>
    </row>
    <row r="56" spans="1:702">
      <c r="A56" s="43"/>
      <c r="B56" s="27" t="s">
        <v>96</v>
      </c>
      <c r="C56" s="9"/>
      <c r="D56" s="9"/>
      <c r="E56" s="9"/>
      <c r="F56" s="28">
        <f>SUBTOTAL(109,F53:F55)</f>
        <v>0</v>
      </c>
      <c r="ZY56" t="s">
        <v>13</v>
      </c>
    </row>
    <row r="57" spans="1:702">
      <c r="A57" s="21"/>
      <c r="B57" s="40"/>
      <c r="C57" s="9"/>
      <c r="D57" s="9"/>
      <c r="E57" s="9"/>
      <c r="F57" s="10"/>
    </row>
    <row r="58" spans="1:702" ht="15.75">
      <c r="A58" s="44" t="s">
        <v>97</v>
      </c>
      <c r="B58" s="29" t="s">
        <v>98</v>
      </c>
      <c r="C58" s="9"/>
      <c r="D58" s="9"/>
      <c r="E58" s="9"/>
      <c r="F58" s="10"/>
      <c r="ZY58" t="s">
        <v>18</v>
      </c>
      <c r="ZZ58" s="11"/>
    </row>
    <row r="59" spans="1:702">
      <c r="A59" s="42" t="s">
        <v>99</v>
      </c>
      <c r="B59" s="26" t="s">
        <v>100</v>
      </c>
      <c r="C59" s="14" t="s">
        <v>55</v>
      </c>
      <c r="D59" s="16">
        <v>43.23</v>
      </c>
      <c r="E59" s="16"/>
      <c r="F59" s="17">
        <f>ROUND(D59*E59,2)</f>
        <v>0</v>
      </c>
      <c r="ZY59" t="s">
        <v>10</v>
      </c>
      <c r="ZZ59" s="11" t="s">
        <v>101</v>
      </c>
    </row>
    <row r="60" spans="1:702">
      <c r="A60" s="21"/>
      <c r="B60" s="40"/>
      <c r="C60" s="9"/>
      <c r="D60" s="9"/>
      <c r="E60" s="9"/>
      <c r="F60" s="10"/>
    </row>
    <row r="61" spans="1:702">
      <c r="A61" s="43"/>
      <c r="B61" s="27" t="s">
        <v>102</v>
      </c>
      <c r="C61" s="9"/>
      <c r="D61" s="9"/>
      <c r="E61" s="9"/>
      <c r="F61" s="30">
        <f>SUBTOTAL(109,F59:F60)</f>
        <v>0</v>
      </c>
      <c r="ZY61" t="s">
        <v>13</v>
      </c>
    </row>
    <row r="62" spans="1:702" ht="15.75">
      <c r="A62" s="41"/>
      <c r="B62" s="19" t="s">
        <v>103</v>
      </c>
      <c r="C62" s="9"/>
      <c r="D62" s="9"/>
      <c r="E62" s="9"/>
      <c r="F62" s="20">
        <f>SUBTOTAL(109,F27:F61)</f>
        <v>0</v>
      </c>
      <c r="G62" s="21"/>
      <c r="ZY62" t="s">
        <v>13</v>
      </c>
    </row>
    <row r="63" spans="1:702">
      <c r="A63" s="22"/>
      <c r="B63" s="23"/>
      <c r="C63" s="9"/>
      <c r="D63" s="9"/>
      <c r="E63" s="9"/>
      <c r="F63" s="7"/>
    </row>
    <row r="64" spans="1:702" ht="16.5">
      <c r="A64" s="39" t="s">
        <v>104</v>
      </c>
      <c r="B64" s="8" t="s">
        <v>105</v>
      </c>
      <c r="C64" s="9"/>
      <c r="D64" s="9"/>
      <c r="E64" s="9"/>
      <c r="F64" s="10"/>
      <c r="ZY64" t="s">
        <v>7</v>
      </c>
      <c r="ZZ64" s="11"/>
    </row>
    <row r="65" spans="1:702" ht="24">
      <c r="A65" s="12" t="s">
        <v>106</v>
      </c>
      <c r="B65" s="13" t="s">
        <v>107</v>
      </c>
      <c r="C65" s="14" t="s">
        <v>1</v>
      </c>
      <c r="D65" s="15">
        <v>1</v>
      </c>
      <c r="E65" s="16"/>
      <c r="F65" s="17">
        <f>ROUND(D65*E65,2)</f>
        <v>0</v>
      </c>
      <c r="ZY65" t="s">
        <v>10</v>
      </c>
      <c r="ZZ65" s="11" t="s">
        <v>108</v>
      </c>
    </row>
    <row r="66" spans="1:702">
      <c r="A66" s="42" t="s">
        <v>109</v>
      </c>
      <c r="B66" s="26" t="s">
        <v>110</v>
      </c>
      <c r="C66" s="14" t="s">
        <v>1</v>
      </c>
      <c r="D66" s="15">
        <v>1</v>
      </c>
      <c r="E66" s="16"/>
      <c r="F66" s="17">
        <f>ROUND(D66*E66,2)</f>
        <v>0</v>
      </c>
      <c r="ZY66" t="s">
        <v>10</v>
      </c>
      <c r="ZZ66" s="11" t="s">
        <v>111</v>
      </c>
    </row>
    <row r="67" spans="1:702">
      <c r="A67" s="21"/>
      <c r="B67" s="40"/>
      <c r="C67" s="9"/>
      <c r="D67" s="9"/>
      <c r="E67" s="9"/>
      <c r="F67" s="18"/>
    </row>
    <row r="68" spans="1:702" ht="15.75">
      <c r="A68" s="41"/>
      <c r="B68" s="19" t="s">
        <v>112</v>
      </c>
      <c r="C68" s="9"/>
      <c r="D68" s="9"/>
      <c r="E68" s="9"/>
      <c r="F68" s="20">
        <f>SUBTOTAL(109,F65:F67)</f>
        <v>0</v>
      </c>
      <c r="G68" s="21"/>
      <c r="ZY68" t="s">
        <v>13</v>
      </c>
    </row>
    <row r="69" spans="1:702">
      <c r="A69" s="21"/>
      <c r="B69" s="40"/>
      <c r="C69" s="9"/>
      <c r="D69" s="9"/>
      <c r="E69" s="9"/>
      <c r="F69" s="7"/>
    </row>
    <row r="70" spans="1:702">
      <c r="A70" s="22"/>
      <c r="B70" s="23"/>
      <c r="C70" s="31"/>
      <c r="D70" s="31"/>
      <c r="E70" s="31"/>
      <c r="F70" s="18"/>
    </row>
    <row r="71" spans="1:702">
      <c r="A71" s="32"/>
      <c r="B71" s="32"/>
      <c r="C71" s="32"/>
      <c r="D71" s="32"/>
      <c r="E71" s="32"/>
      <c r="F71" s="32"/>
    </row>
    <row r="72" spans="1:702" ht="45">
      <c r="B72" s="33" t="s">
        <v>113</v>
      </c>
      <c r="F72" s="34">
        <f>SUBTOTAL(109,F4:F70)</f>
        <v>0</v>
      </c>
      <c r="ZY72" t="s">
        <v>114</v>
      </c>
    </row>
    <row r="73" spans="1:702">
      <c r="A73" s="35">
        <v>20</v>
      </c>
      <c r="B73" s="33" t="str">
        <f>CONCATENATE("Montant TVA (",A73,"%)")</f>
        <v>Montant TVA (20%)</v>
      </c>
      <c r="F73" s="34">
        <f>(F72*A73)/100</f>
        <v>0</v>
      </c>
      <c r="ZY73" t="s">
        <v>115</v>
      </c>
    </row>
    <row r="74" spans="1:702">
      <c r="B74" s="33" t="s">
        <v>116</v>
      </c>
      <c r="F74" s="34">
        <f>F72+F73</f>
        <v>0</v>
      </c>
      <c r="ZY74" t="s">
        <v>117</v>
      </c>
    </row>
    <row r="75" spans="1:702">
      <c r="F75" s="34"/>
    </row>
    <row r="76" spans="1:702">
      <c r="F76" s="3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377B9-BBFA-4F60-AC2E-3ABE52321E58}">
  <sheetPr>
    <pageSetUpPr fitToPage="1"/>
  </sheetPr>
  <dimension ref="A1:ZZ21"/>
  <sheetViews>
    <sheetView showGridLines="0" workbookViewId="0">
      <pane xSplit="2" ySplit="2" topLeftCell="C3" activePane="bottomRight" state="frozen"/>
      <selection pane="bottomRight" activeCell="C3" sqref="C3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>
      <c r="A1" s="36"/>
      <c r="B1" s="37"/>
      <c r="C1" s="37"/>
      <c r="D1" s="37"/>
      <c r="E1" s="37"/>
      <c r="F1" s="38"/>
    </row>
    <row r="2" spans="1:702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>
      <c r="A3" s="1"/>
      <c r="B3" s="5"/>
      <c r="C3" s="6"/>
      <c r="D3" s="6"/>
      <c r="E3" s="6"/>
      <c r="F3" s="7"/>
    </row>
    <row r="4" spans="1:702" ht="16.5">
      <c r="A4" s="39" t="s">
        <v>118</v>
      </c>
      <c r="B4" s="8" t="s">
        <v>37</v>
      </c>
      <c r="C4" s="9"/>
      <c r="D4" s="9"/>
      <c r="E4" s="9"/>
      <c r="F4" s="10"/>
      <c r="ZY4" t="s">
        <v>7</v>
      </c>
      <c r="ZZ4" s="11"/>
    </row>
    <row r="5" spans="1:702" ht="15.75">
      <c r="A5" s="24" t="s">
        <v>119</v>
      </c>
      <c r="B5" s="25" t="s">
        <v>65</v>
      </c>
      <c r="C5" s="9"/>
      <c r="D5" s="9"/>
      <c r="E5" s="9"/>
      <c r="F5" s="10"/>
      <c r="ZY5" t="s">
        <v>18</v>
      </c>
      <c r="ZZ5" s="11"/>
    </row>
    <row r="6" spans="1:702" ht="24">
      <c r="A6" s="42" t="s">
        <v>120</v>
      </c>
      <c r="B6" s="26" t="s">
        <v>121</v>
      </c>
      <c r="C6" s="14" t="s">
        <v>1</v>
      </c>
      <c r="D6" s="15">
        <v>1</v>
      </c>
      <c r="E6" s="16"/>
      <c r="F6" s="17">
        <f>ROUND(D6*E6,2)</f>
        <v>0</v>
      </c>
      <c r="ZY6" t="s">
        <v>10</v>
      </c>
      <c r="ZZ6" s="11" t="s">
        <v>122</v>
      </c>
    </row>
    <row r="7" spans="1:702" ht="24">
      <c r="A7" s="42" t="s">
        <v>123</v>
      </c>
      <c r="B7" s="26" t="s">
        <v>124</v>
      </c>
      <c r="C7" s="14" t="s">
        <v>1</v>
      </c>
      <c r="D7" s="15">
        <v>1</v>
      </c>
      <c r="E7" s="16"/>
      <c r="F7" s="17">
        <f>ROUND(D7*E7,2)</f>
        <v>0</v>
      </c>
      <c r="ZY7" t="s">
        <v>10</v>
      </c>
      <c r="ZZ7" s="11" t="s">
        <v>125</v>
      </c>
    </row>
    <row r="8" spans="1:702" ht="24">
      <c r="A8" s="42" t="s">
        <v>126</v>
      </c>
      <c r="B8" s="26" t="s">
        <v>127</v>
      </c>
      <c r="C8" s="14" t="s">
        <v>1</v>
      </c>
      <c r="D8" s="15">
        <v>1</v>
      </c>
      <c r="E8" s="16"/>
      <c r="F8" s="17">
        <f>ROUND(D8*E8,2)</f>
        <v>0</v>
      </c>
      <c r="ZY8" t="s">
        <v>10</v>
      </c>
      <c r="ZZ8" s="11" t="s">
        <v>128</v>
      </c>
    </row>
    <row r="9" spans="1:702">
      <c r="A9" s="21"/>
      <c r="B9" s="40"/>
      <c r="C9" s="9"/>
      <c r="D9" s="9"/>
      <c r="E9" s="9"/>
      <c r="F9" s="10"/>
    </row>
    <row r="10" spans="1:702">
      <c r="A10" s="43"/>
      <c r="B10" s="27" t="s">
        <v>87</v>
      </c>
      <c r="C10" s="9"/>
      <c r="D10" s="9"/>
      <c r="E10" s="9"/>
      <c r="F10" s="28">
        <f>SUBTOTAL(109,F6:F9)</f>
        <v>0</v>
      </c>
      <c r="ZY10" t="s">
        <v>13</v>
      </c>
    </row>
    <row r="11" spans="1:702">
      <c r="A11" s="21"/>
      <c r="B11" s="40"/>
      <c r="C11" s="9"/>
      <c r="D11" s="9"/>
      <c r="E11" s="9"/>
      <c r="F11" s="10"/>
    </row>
    <row r="12" spans="1:702">
      <c r="A12" s="21"/>
      <c r="B12" s="40"/>
      <c r="C12" s="9"/>
      <c r="D12" s="9"/>
      <c r="E12" s="9"/>
      <c r="F12" s="18"/>
    </row>
    <row r="13" spans="1:702" ht="15.75">
      <c r="A13" s="41"/>
      <c r="B13" s="19" t="s">
        <v>103</v>
      </c>
      <c r="C13" s="9"/>
      <c r="D13" s="9"/>
      <c r="E13" s="9"/>
      <c r="F13" s="20">
        <f>SUBTOTAL(109,F5:F12)</f>
        <v>0</v>
      </c>
      <c r="G13" s="21"/>
      <c r="ZY13" t="s">
        <v>13</v>
      </c>
    </row>
    <row r="14" spans="1:702">
      <c r="A14" s="21"/>
      <c r="B14" s="40"/>
      <c r="C14" s="9"/>
      <c r="D14" s="9"/>
      <c r="E14" s="9"/>
      <c r="F14" s="7"/>
    </row>
    <row r="15" spans="1:702">
      <c r="A15" s="22"/>
      <c r="B15" s="23"/>
      <c r="C15" s="31"/>
      <c r="D15" s="31"/>
      <c r="E15" s="31"/>
      <c r="F15" s="18"/>
    </row>
    <row r="16" spans="1:702">
      <c r="A16" s="32"/>
      <c r="B16" s="32"/>
      <c r="C16" s="32"/>
      <c r="D16" s="32"/>
      <c r="E16" s="32"/>
      <c r="F16" s="32"/>
    </row>
    <row r="17" spans="1:701" ht="45">
      <c r="B17" s="33" t="s">
        <v>113</v>
      </c>
      <c r="F17" s="34">
        <f>SUBTOTAL(109,F4:F15)</f>
        <v>0</v>
      </c>
      <c r="ZY17" t="s">
        <v>114</v>
      </c>
    </row>
    <row r="18" spans="1:701">
      <c r="A18" s="35">
        <v>20</v>
      </c>
      <c r="B18" s="33" t="str">
        <f>CONCATENATE("Montant TVA (",A18,"%)")</f>
        <v>Montant TVA (20%)</v>
      </c>
      <c r="F18" s="34">
        <f>(F17*A18)/100</f>
        <v>0</v>
      </c>
      <c r="ZY18" t="s">
        <v>115</v>
      </c>
    </row>
    <row r="19" spans="1:701">
      <c r="B19" s="33" t="s">
        <v>116</v>
      </c>
      <c r="F19" s="34">
        <f>F17+F18</f>
        <v>0</v>
      </c>
      <c r="ZY19" t="s">
        <v>117</v>
      </c>
    </row>
    <row r="20" spans="1:701">
      <c r="F20" s="34"/>
    </row>
    <row r="21" spans="1:701">
      <c r="F21" s="3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BCECF9A2FEB41BFE8E5A5B9B8A988" ma:contentTypeVersion="16" ma:contentTypeDescription="Crée un document." ma:contentTypeScope="" ma:versionID="9c2ae09230418421211696a6f28ce409">
  <xsd:schema xmlns:xsd="http://www.w3.org/2001/XMLSchema" xmlns:xs="http://www.w3.org/2001/XMLSchema" xmlns:p="http://schemas.microsoft.com/office/2006/metadata/properties" xmlns:ns2="e4da42d8-1438-4b2f-86ce-d47a37f68320" xmlns:ns3="70835412-6410-4eb9-813e-604cddbaaba5" targetNamespace="http://schemas.microsoft.com/office/2006/metadata/properties" ma:root="true" ma:fieldsID="78c26d7910db0bc1cc0cc4786ff7a887" ns2:_="" ns3:_="">
    <xsd:import namespace="e4da42d8-1438-4b2f-86ce-d47a37f68320"/>
    <xsd:import namespace="70835412-6410-4eb9-813e-604cddbaa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a42d8-1438-4b2f-86ce-d47a37f68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89919d-9f42-4461-afd0-0bae295a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35412-6410-4eb9-813e-604cddbaab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e8684e0-81d7-41c9-99c0-25bdf4718a37}" ma:internalName="TaxCatchAll" ma:showField="CatchAllData" ma:web="70835412-6410-4eb9-813e-604cddbaa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da42d8-1438-4b2f-86ce-d47a37f68320">
      <Terms xmlns="http://schemas.microsoft.com/office/infopath/2007/PartnerControls"/>
    </lcf76f155ced4ddcb4097134ff3c332f>
    <TaxCatchAll xmlns="70835412-6410-4eb9-813e-604cddbaab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378469-76E4-4434-8184-2623C272AF87}"/>
</file>

<file path=customXml/itemProps2.xml><?xml version="1.0" encoding="utf-8"?>
<ds:datastoreItem xmlns:ds="http://schemas.openxmlformats.org/officeDocument/2006/customXml" ds:itemID="{FD8A09E8-A6B6-441B-857B-1A371784D625}"/>
</file>

<file path=customXml/itemProps3.xml><?xml version="1.0" encoding="utf-8"?>
<ds:datastoreItem xmlns:ds="http://schemas.openxmlformats.org/officeDocument/2006/customXml" ds:itemID="{81447D0D-E581-4A9C-9C0C-2A4DA6B900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Emilien</dc:creator>
  <cp:keywords/>
  <dc:description/>
  <cp:lastModifiedBy>Utilisateur invité</cp:lastModifiedBy>
  <cp:revision/>
  <dcterms:created xsi:type="dcterms:W3CDTF">2025-06-23T07:46:10Z</dcterms:created>
  <dcterms:modified xsi:type="dcterms:W3CDTF">2025-06-27T12:36:40Z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0x010100AA4BCECF9A2FEB41BFE8E5A5B9B8A988</vt:lpwstr>
  </property>
  <property fmtid="{D5CDD505-2E9C-101B-9397-08002B2CF9AE}" pid="3" name="MediaServiceImageTags">
    <vt:lpwstr/>
  </property>
</Properties>
</file>